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no\OneDrive\デスクトップ\フォローアップ研究会\"/>
    </mc:Choice>
  </mc:AlternateContent>
  <xr:revisionPtr revIDLastSave="0" documentId="13_ncr:1_{D82EB79F-D48E-483C-8062-77D8713A758A}" xr6:coauthVersionLast="47" xr6:coauthVersionMax="47" xr10:uidLastSave="{00000000-0000-0000-0000-000000000000}"/>
  <bookViews>
    <workbookView xWindow="1920" yWindow="744" windowWidth="11604" windowHeight="12216" xr2:uid="{00000000-000D-0000-FFFF-FFFF00000000}"/>
  </bookViews>
  <sheets>
    <sheet name="基準値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D15" i="2"/>
  <c r="D14" i="2"/>
  <c r="D13" i="2"/>
  <c r="D12" i="2"/>
  <c r="D11" i="2"/>
  <c r="D10" i="2"/>
  <c r="B15" i="2"/>
  <c r="B14" i="2"/>
  <c r="B13" i="2"/>
  <c r="B11" i="2"/>
  <c r="B10" i="2"/>
</calcChain>
</file>

<file path=xl/sharedStrings.xml><?xml version="1.0" encoding="utf-8"?>
<sst xmlns="http://schemas.openxmlformats.org/spreadsheetml/2006/main" count="21" uniqueCount="21">
  <si>
    <t>日本人小児スパイログラム基準値（6～18歳）</t>
    <rPh sb="0" eb="3">
      <t>ニホンジン</t>
    </rPh>
    <rPh sb="3" eb="5">
      <t>ショウニ</t>
    </rPh>
    <rPh sb="12" eb="15">
      <t>キジュンチ</t>
    </rPh>
    <rPh sb="20" eb="21">
      <t>サイ</t>
    </rPh>
    <phoneticPr fontId="1"/>
  </si>
  <si>
    <t>男児</t>
    <rPh sb="0" eb="2">
      <t>ダンジ</t>
    </rPh>
    <phoneticPr fontId="1"/>
  </si>
  <si>
    <t>FVC</t>
    <phoneticPr fontId="1"/>
  </si>
  <si>
    <t>FEV1</t>
    <phoneticPr fontId="1"/>
  </si>
  <si>
    <t>MMF</t>
    <phoneticPr fontId="1"/>
  </si>
  <si>
    <t>PEF</t>
    <phoneticPr fontId="1"/>
  </si>
  <si>
    <t>V50</t>
    <phoneticPr fontId="1"/>
  </si>
  <si>
    <t>V25</t>
    <phoneticPr fontId="1"/>
  </si>
  <si>
    <t>年齢（歳）</t>
    <rPh sb="0" eb="2">
      <t>ネンレイ</t>
    </rPh>
    <rPh sb="3" eb="4">
      <t>サイ</t>
    </rPh>
    <phoneticPr fontId="1"/>
  </si>
  <si>
    <t>身長（m）</t>
    <rPh sb="0" eb="2">
      <t>シンチョウ</t>
    </rPh>
    <phoneticPr fontId="1"/>
  </si>
  <si>
    <t>女児</t>
    <rPh sb="0" eb="2">
      <t>ジョジ</t>
    </rPh>
    <phoneticPr fontId="1"/>
  </si>
  <si>
    <t>↑この2項目を入力</t>
    <rPh sb="4" eb="6">
      <t>コウモク</t>
    </rPh>
    <rPh sb="7" eb="9">
      <t>ニュウリョク</t>
    </rPh>
    <phoneticPr fontId="1"/>
  </si>
  <si>
    <t>各指標のカットオフ値</t>
    <rPh sb="0" eb="3">
      <t>カクシヒョウ</t>
    </rPh>
    <rPh sb="9" eb="10">
      <t>アタイ</t>
    </rPh>
    <phoneticPr fontId="1"/>
  </si>
  <si>
    <t>%FVC</t>
    <phoneticPr fontId="1"/>
  </si>
  <si>
    <t>%FEV1</t>
    <phoneticPr fontId="1"/>
  </si>
  <si>
    <t>1秒率</t>
    <rPh sb="1" eb="2">
      <t>ビョウ</t>
    </rPh>
    <rPh sb="2" eb="3">
      <t>リツ</t>
    </rPh>
    <phoneticPr fontId="1"/>
  </si>
  <si>
    <t>%MEF</t>
    <phoneticPr fontId="1"/>
  </si>
  <si>
    <t>%PEF</t>
    <phoneticPr fontId="1"/>
  </si>
  <si>
    <t>%V50</t>
    <phoneticPr fontId="1"/>
  </si>
  <si>
    <t>%V25</t>
    <phoneticPr fontId="1"/>
  </si>
  <si>
    <t>基準値（計算値）</t>
    <rPh sb="0" eb="3">
      <t>キジュンチ</t>
    </rPh>
    <rPh sb="4" eb="7">
      <t>ケイサンチ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</si>
</sst>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2" borderId="1" xfId="0" applyFill="1" applyBorder="1">
      <alignment vertical="center"/>
    </xf>
    <xf numFmtId="9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FF"/>
      <color rgb="FFFFFFCC"/>
      <color rgb="FF00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E51FA-D613-4412-8C64-5B3EAF9CEC00}">
  <dimension ref="A1:D25"/>
  <sheetViews>
    <sheetView tabSelected="1" workbookViewId="0">
      <selection activeCell="H7" sqref="H7"/>
    </sheetView>
  </sheetViews>
  <sheetFormatPr defaultRowHeight="13.2" x14ac:dyDescent="0.2"/>
  <cols>
    <col min="1" max="1" width="15.21875" bestFit="1" customWidth="1"/>
    <col min="2" max="2" width="8.21875" customWidth="1"/>
    <col min="3" max="3" width="4.6640625" customWidth="1"/>
    <col min="4" max="4" width="8.109375" customWidth="1"/>
  </cols>
  <sheetData>
    <row r="1" spans="1:4" x14ac:dyDescent="0.2">
      <c r="A1" t="s">
        <v>0</v>
      </c>
    </row>
    <row r="3" spans="1:4" x14ac:dyDescent="0.2">
      <c r="A3" s="2"/>
      <c r="B3" s="2" t="s">
        <v>1</v>
      </c>
      <c r="D3" s="2" t="s">
        <v>10</v>
      </c>
    </row>
    <row r="4" spans="1:4" x14ac:dyDescent="0.2">
      <c r="A4" t="s">
        <v>8</v>
      </c>
      <c r="B4" s="3">
        <v>11</v>
      </c>
      <c r="D4" s="3">
        <v>10</v>
      </c>
    </row>
    <row r="5" spans="1:4" x14ac:dyDescent="0.2">
      <c r="A5" t="s">
        <v>9</v>
      </c>
      <c r="B5" s="3">
        <v>1.335</v>
      </c>
      <c r="D5" s="3">
        <v>1.3660000000000001</v>
      </c>
    </row>
    <row r="7" spans="1:4" x14ac:dyDescent="0.2">
      <c r="B7" t="s">
        <v>11</v>
      </c>
    </row>
    <row r="9" spans="1:4" x14ac:dyDescent="0.2">
      <c r="A9" s="2" t="s">
        <v>20</v>
      </c>
    </row>
    <row r="10" spans="1:4" x14ac:dyDescent="0.2">
      <c r="A10" t="s">
        <v>2</v>
      </c>
      <c r="B10" s="1">
        <f>2.108+B4*(-0.1262)+B4*B4*0.00819+B5*(-3.118)+B5*B5*2.553</f>
        <v>2.098280425</v>
      </c>
      <c r="D10" s="1">
        <f>1.142+D4*D4*0.00168+D5*(-2.374)+D5*D5*2.116</f>
        <v>2.0154788960000003</v>
      </c>
    </row>
    <row r="11" spans="1:4" x14ac:dyDescent="0.2">
      <c r="A11" t="s">
        <v>3</v>
      </c>
      <c r="B11" s="1">
        <f>3.347+B4*(-0.1174)+B4*B4*0.0079+B5*(-4.831)+B5*B5*2.977</f>
        <v>1.8677988249999999</v>
      </c>
      <c r="D11" s="1">
        <f>1.842+D4*D4*0.00161+D5*(-3.354)+D5*D5*2.357</f>
        <v>1.8194942920000008</v>
      </c>
    </row>
    <row r="12" spans="1:4" x14ac:dyDescent="0.2">
      <c r="A12" t="s">
        <v>4</v>
      </c>
      <c r="B12" s="1">
        <f>3.166+B4*(-0.6008)+B4*B5*0.4744+B5*(-0.957)</f>
        <v>2.2461689999999987</v>
      </c>
      <c r="D12" s="1">
        <f>4.148+D4*D4*0.00269+D5*(-6.488)+D5*D5*3.636</f>
        <v>2.3390080160000002</v>
      </c>
    </row>
    <row r="13" spans="1:4" x14ac:dyDescent="0.2">
      <c r="A13" t="s">
        <v>5</v>
      </c>
      <c r="B13" s="1">
        <f>3.987+B4*(-0.9408)+B4*B4*0.01313+B4*B5*0.5811</f>
        <v>3.7603834999999997</v>
      </c>
      <c r="D13" s="1">
        <f>4.545+D4*D4*0.00429+D5*(-7.343)+D5*D5*4.637</f>
        <v>3.5958999720000016</v>
      </c>
    </row>
    <row r="14" spans="1:4" x14ac:dyDescent="0.2">
      <c r="A14" t="s">
        <v>6</v>
      </c>
      <c r="B14" s="1">
        <f>2.043+B4*(-0.4953)+B4*B5*0.4063</f>
        <v>2.5612154999999985</v>
      </c>
      <c r="D14" s="1">
        <f>3.492+D4*D4*0.00309+D5*(-5.337)+D5*D5*3.267</f>
        <v>2.606736252000001</v>
      </c>
    </row>
    <row r="15" spans="1:4" x14ac:dyDescent="0.2">
      <c r="A15" t="s">
        <v>7</v>
      </c>
      <c r="B15" s="1">
        <f>4.709+B4*(-0.4459)+B4*B4*(-0.0133)+B4*B5*0.5593+B5*(-3.888)</f>
        <v>1.217640499999999</v>
      </c>
      <c r="D15" s="1">
        <f>3.076+D4*D4*0.00133+D5*(-5.01)+D5*D5*2.656</f>
        <v>1.3213191360000018</v>
      </c>
    </row>
    <row r="18" spans="1:2" x14ac:dyDescent="0.2">
      <c r="A18" t="s">
        <v>12</v>
      </c>
    </row>
    <row r="19" spans="1:2" x14ac:dyDescent="0.2">
      <c r="A19" t="s">
        <v>13</v>
      </c>
      <c r="B19" s="4">
        <v>0.8</v>
      </c>
    </row>
    <row r="20" spans="1:2" x14ac:dyDescent="0.2">
      <c r="A20" t="s">
        <v>14</v>
      </c>
      <c r="B20" s="4">
        <v>0.8</v>
      </c>
    </row>
    <row r="21" spans="1:2" x14ac:dyDescent="0.2">
      <c r="A21" t="s">
        <v>15</v>
      </c>
      <c r="B21" s="4">
        <v>0.8</v>
      </c>
    </row>
    <row r="22" spans="1:2" x14ac:dyDescent="0.2">
      <c r="A22" t="s">
        <v>16</v>
      </c>
      <c r="B22" s="4">
        <v>0.65</v>
      </c>
    </row>
    <row r="23" spans="1:2" x14ac:dyDescent="0.2">
      <c r="A23" t="s">
        <v>17</v>
      </c>
      <c r="B23" s="4">
        <v>0.65</v>
      </c>
    </row>
    <row r="24" spans="1:2" x14ac:dyDescent="0.2">
      <c r="A24" t="s">
        <v>18</v>
      </c>
      <c r="B24" s="4">
        <v>0.65</v>
      </c>
    </row>
    <row r="25" spans="1:2" x14ac:dyDescent="0.2">
      <c r="A25" t="s">
        <v>19</v>
      </c>
      <c r="B25" s="4">
        <v>0.55000000000000004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基準値</vt:lpstr>
    </vt:vector>
  </TitlesOfParts>
  <Company>熊本市民病院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egmaingx</dc:creator>
  <cp:lastModifiedBy>昭彦 川瀬</cp:lastModifiedBy>
  <dcterms:created xsi:type="dcterms:W3CDTF">2014-09-11T03:32:04Z</dcterms:created>
  <dcterms:modified xsi:type="dcterms:W3CDTF">2024-06-11T05:57:31Z</dcterms:modified>
</cp:coreProperties>
</file>